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3" i="1"/>
  <c r="C14"/>
  <c r="C17"/>
  <c r="E34"/>
  <c r="F34"/>
  <c r="G34"/>
  <c r="H34"/>
  <c r="I34"/>
  <c r="D34"/>
  <c r="E33"/>
  <c r="F33"/>
  <c r="G33"/>
  <c r="H33"/>
  <c r="I33"/>
  <c r="D33"/>
  <c r="J33" s="1"/>
  <c r="E24"/>
  <c r="F24"/>
  <c r="G24"/>
  <c r="H24"/>
  <c r="I24"/>
  <c r="D24"/>
  <c r="J24" s="1"/>
  <c r="K25"/>
  <c r="K26"/>
  <c r="J25"/>
  <c r="J26"/>
  <c r="J27"/>
  <c r="J28"/>
  <c r="J30"/>
  <c r="J31"/>
  <c r="J38"/>
  <c r="K33"/>
  <c r="K38"/>
  <c r="K30"/>
  <c r="K31"/>
  <c r="E29"/>
  <c r="F29"/>
  <c r="G29"/>
  <c r="H29"/>
  <c r="I29"/>
  <c r="D29"/>
  <c r="K27"/>
  <c r="K28"/>
  <c r="K24"/>
  <c r="D19"/>
  <c r="E19"/>
  <c r="F19"/>
  <c r="F22" s="1"/>
  <c r="F37" s="1"/>
  <c r="G19"/>
  <c r="G22" s="1"/>
  <c r="G37" s="1"/>
  <c r="H19"/>
  <c r="H22" s="1"/>
  <c r="H37" s="1"/>
  <c r="I19"/>
  <c r="I22" s="1"/>
  <c r="I37" s="1"/>
  <c r="G18"/>
  <c r="H18"/>
  <c r="I18"/>
  <c r="E18"/>
  <c r="F18"/>
  <c r="D9"/>
  <c r="D12" s="1"/>
  <c r="E9"/>
  <c r="E12" s="1"/>
  <c r="E15" s="1"/>
  <c r="F9"/>
  <c r="F12" s="1"/>
  <c r="G9"/>
  <c r="G12" s="1"/>
  <c r="G15" s="1"/>
  <c r="H9"/>
  <c r="H12" s="1"/>
  <c r="I9"/>
  <c r="I12" s="1"/>
  <c r="I15" s="1"/>
  <c r="C9"/>
  <c r="J34"/>
  <c r="J29"/>
  <c r="K29"/>
  <c r="K34"/>
  <c r="D18"/>
  <c r="D21" s="1"/>
  <c r="J19" l="1"/>
  <c r="E22"/>
  <c r="E37" s="1"/>
  <c r="E21"/>
  <c r="E17"/>
  <c r="H21"/>
  <c r="H17"/>
  <c r="F17"/>
  <c r="F21"/>
  <c r="I17"/>
  <c r="I21"/>
  <c r="G21"/>
  <c r="G17"/>
  <c r="D22"/>
  <c r="D37" s="1"/>
  <c r="K19"/>
  <c r="H15"/>
  <c r="F15"/>
  <c r="I32"/>
  <c r="G32"/>
  <c r="E32"/>
  <c r="C12"/>
  <c r="D15" s="1"/>
  <c r="K18"/>
  <c r="D17"/>
  <c r="J18"/>
  <c r="D32"/>
  <c r="K32" s="1"/>
  <c r="H32"/>
  <c r="F32"/>
  <c r="D36"/>
  <c r="D20"/>
  <c r="J21"/>
  <c r="K21"/>
  <c r="J22"/>
  <c r="K22"/>
  <c r="J32"/>
  <c r="G20" l="1"/>
  <c r="G36"/>
  <c r="H36"/>
  <c r="H20"/>
  <c r="E20"/>
  <c r="E36"/>
  <c r="G35"/>
  <c r="J17"/>
  <c r="K17"/>
  <c r="I36"/>
  <c r="I20"/>
  <c r="F36"/>
  <c r="F20"/>
  <c r="F35" s="1"/>
  <c r="H35"/>
  <c r="E35"/>
  <c r="I35"/>
  <c r="J37"/>
  <c r="K37"/>
  <c r="D35"/>
  <c r="J20"/>
  <c r="K20"/>
  <c r="J36"/>
  <c r="K36"/>
  <c r="J35" l="1"/>
  <c r="K35"/>
</calcChain>
</file>

<file path=xl/sharedStrings.xml><?xml version="1.0" encoding="utf-8"?>
<sst xmlns="http://schemas.openxmlformats.org/spreadsheetml/2006/main" count="46" uniqueCount="35">
  <si>
    <t>№</t>
  </si>
  <si>
    <t>Наименование показателей</t>
  </si>
  <si>
    <t>2012 г.</t>
  </si>
  <si>
    <t>2013 г.</t>
  </si>
  <si>
    <t>2014 г.</t>
  </si>
  <si>
    <t>2015 г.</t>
  </si>
  <si>
    <t>2016 г.</t>
  </si>
  <si>
    <t>2017 г.</t>
  </si>
  <si>
    <t>2018 г.</t>
  </si>
  <si>
    <t>2013 г. - 2015 г.</t>
  </si>
  <si>
    <t>2013 г. - 2018 г.</t>
  </si>
  <si>
    <t>Финансово-экономическое обоснование дополнительной потребности бюджетных средств, необходимых для достижения показателя "Динамика примерных (индикативных) значений соотношения средней заработной платы работников учреждений культуры, повышение оплаты труда которых предусмотрено Указом Президента Российской Федерации от 7 мая 2012 года № 597 "О мероприятиях по реализации  государственной социальной политики", и средней заработной платы в субъектах Российской Федерации</t>
  </si>
  <si>
    <t>Средняя заработная плата по субъекту Российской Федерации (прогноз субъекта Российской Федерации), руб.</t>
  </si>
  <si>
    <t>Темп роста к предыдущему году, %</t>
  </si>
  <si>
    <t xml:space="preserve">Размер начислений на фонд оплаты труда, % </t>
  </si>
  <si>
    <t>в том числе:</t>
  </si>
  <si>
    <t>за счет средств консолидированного бюджета из субъекта Российской Федерации, тыс. рублей</t>
  </si>
  <si>
    <t>Соотношение объема средств от оптимизации к сумме объема средств, предусмотренного на повышение оплаты труда, % (стр.10/стр.14*100%)</t>
  </si>
  <si>
    <t>Прирост фонда оплаты труда с начислениями к 2012 году, тыс. рублей (фонд оплаты труда стр. 7 по графе соответствующего года – стр. 7 за 2012 г.)
в том числе:</t>
  </si>
  <si>
    <t>включая средства, полученные за счет проведения мероприятий по оптимизации, тыс. руб.</t>
  </si>
  <si>
    <t>Фонд оплаты труда с начислениями, тыс. руб.
в том числе:</t>
  </si>
  <si>
    <t>Среднемесячная заработная плата работников,  руб.
в том числе:</t>
  </si>
  <si>
    <t>за счет иных источников (решений), включая корректировку консолидированного бюджета субъекта Российской Федерации на соответствующий год, тыс. рублей 
в том числе:</t>
  </si>
  <si>
    <t>Среднесписочная численность работников,  чел.
в том числе:</t>
  </si>
  <si>
    <t>районные учреждения культуры, чел.</t>
  </si>
  <si>
    <t>учреждения культуры поселений, чел.</t>
  </si>
  <si>
    <t>районные учреждения культуры, руб.</t>
  </si>
  <si>
    <t>учреждения культуры поселений, руб.</t>
  </si>
  <si>
    <t>районные учреждения культуры, тыс. руб.</t>
  </si>
  <si>
    <t>учреждения культуры поселений, тыс. руб.</t>
  </si>
  <si>
    <t>Дополнительная потребность в финансовых средствах на повышение оплаты труда ( стр. 8 - 13), тыс. руб.
в том числе:</t>
  </si>
  <si>
    <t>Итого, объем средств, предусмотренный на повышение оплаты труда, тыс. руб. (стр. 9+10+11+12)
в том числе:</t>
  </si>
  <si>
    <t>за счет средств от приносящей доход деятельности, тыс. рублей
в том числе:</t>
  </si>
  <si>
    <t>Муниципальное образование "Баяндаевский район"</t>
  </si>
  <si>
    <t xml:space="preserve">Приложение №4                                                                        к плану мероприятий ("дорожной карте"), направленных на повышение эффективности сферы культуры
УТВЕРЖДЕНО
распоряжением мэра МО «Баяндаевский район»
от  29 апреля 2013 года
№ 106 
 </t>
  </si>
</sst>
</file>

<file path=xl/styles.xml><?xml version="1.0" encoding="utf-8"?>
<styleSheet xmlns="http://schemas.openxmlformats.org/spreadsheetml/2006/main">
  <numFmts count="1">
    <numFmt numFmtId="164" formatCode="0.0"/>
  </numFmts>
  <fonts count="4">
    <font>
      <sz val="11"/>
      <color theme="1"/>
      <name val="Calibri"/>
      <family val="2"/>
      <charset val="204"/>
      <scheme val="minor"/>
    </font>
    <font>
      <sz val="10"/>
      <color indexed="8"/>
      <name val="Times New Roman"/>
      <family val="1"/>
      <charset val="204"/>
    </font>
    <font>
      <sz val="11"/>
      <color indexed="8"/>
      <name val="Times New Roman"/>
      <family val="1"/>
      <charset val="204"/>
    </font>
    <font>
      <sz val="8"/>
      <name val="Calibri"/>
      <family val="2"/>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164"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2" xfId="0" applyFont="1" applyBorder="1" applyAlignment="1">
      <alignment horizontal="center"/>
    </xf>
    <xf numFmtId="0" fontId="0" fillId="0" borderId="0" xfId="0" applyBorder="1"/>
    <xf numFmtId="0" fontId="2" fillId="0" borderId="0" xfId="0" applyFont="1" applyBorder="1"/>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38"/>
  <sheetViews>
    <sheetView tabSelected="1" topLeftCell="C49" zoomScale="75" workbookViewId="0">
      <selection activeCell="M4" sqref="M4:S10"/>
    </sheetView>
  </sheetViews>
  <sheetFormatPr defaultRowHeight="15"/>
  <cols>
    <col min="1" max="1" width="5" customWidth="1"/>
    <col min="2" max="2" width="38.28515625" customWidth="1"/>
    <col min="3" max="11" width="11.28515625" customWidth="1"/>
    <col min="19" max="19" width="11" customWidth="1"/>
  </cols>
  <sheetData>
    <row r="1" spans="1:19" ht="155.25" customHeight="1">
      <c r="A1" s="8"/>
      <c r="B1" s="8"/>
      <c r="C1" s="8"/>
      <c r="D1" s="8"/>
      <c r="E1" s="8"/>
      <c r="F1" s="8"/>
      <c r="G1" s="8"/>
      <c r="H1" s="11" t="s">
        <v>34</v>
      </c>
      <c r="I1" s="11"/>
      <c r="J1" s="11"/>
      <c r="K1" s="11"/>
    </row>
    <row r="2" spans="1:19" ht="7.5" customHeight="1">
      <c r="A2" s="8"/>
      <c r="B2" s="8"/>
      <c r="C2" s="8"/>
      <c r="D2" s="8"/>
      <c r="E2" s="8"/>
      <c r="F2" s="8"/>
      <c r="G2" s="8"/>
      <c r="H2" s="8"/>
      <c r="I2" s="8"/>
      <c r="J2" s="8"/>
      <c r="K2" s="8"/>
    </row>
    <row r="3" spans="1:19" ht="63.75" customHeight="1">
      <c r="A3" s="12" t="s">
        <v>11</v>
      </c>
      <c r="B3" s="12"/>
      <c r="C3" s="12"/>
      <c r="D3" s="12"/>
      <c r="E3" s="12"/>
      <c r="F3" s="12"/>
      <c r="G3" s="12"/>
      <c r="H3" s="12"/>
      <c r="I3" s="12"/>
      <c r="J3" s="12"/>
      <c r="K3" s="12"/>
    </row>
    <row r="4" spans="1:19" ht="7.5" customHeight="1">
      <c r="A4" s="10"/>
      <c r="B4" s="10"/>
      <c r="C4" s="10"/>
      <c r="D4" s="10"/>
      <c r="E4" s="10"/>
      <c r="F4" s="10"/>
      <c r="G4" s="10"/>
      <c r="H4" s="10"/>
      <c r="I4" s="10"/>
      <c r="J4" s="10"/>
      <c r="K4" s="10"/>
      <c r="M4" s="14"/>
      <c r="N4" s="14"/>
      <c r="O4" s="14"/>
      <c r="P4" s="14"/>
      <c r="Q4" s="14"/>
      <c r="R4" s="14"/>
      <c r="S4" s="14"/>
    </row>
    <row r="5" spans="1:19">
      <c r="A5" s="13" t="s">
        <v>33</v>
      </c>
      <c r="B5" s="13"/>
      <c r="C5" s="13"/>
      <c r="D5" s="13"/>
      <c r="E5" s="13"/>
      <c r="F5" s="13"/>
      <c r="G5" s="13"/>
      <c r="H5" s="13"/>
      <c r="I5" s="13"/>
      <c r="J5" s="13"/>
      <c r="K5" s="13"/>
      <c r="M5" s="14"/>
      <c r="N5" s="14"/>
      <c r="O5" s="14"/>
      <c r="P5" s="14"/>
      <c r="Q5" s="14"/>
      <c r="R5" s="14"/>
      <c r="S5" s="14"/>
    </row>
    <row r="6" spans="1:19" ht="30">
      <c r="A6" s="7" t="s">
        <v>0</v>
      </c>
      <c r="B6" s="7" t="s">
        <v>1</v>
      </c>
      <c r="C6" s="7" t="s">
        <v>2</v>
      </c>
      <c r="D6" s="7" t="s">
        <v>3</v>
      </c>
      <c r="E6" s="7" t="s">
        <v>4</v>
      </c>
      <c r="F6" s="7" t="s">
        <v>5</v>
      </c>
      <c r="G6" s="7" t="s">
        <v>6</v>
      </c>
      <c r="H6" s="7" t="s">
        <v>7</v>
      </c>
      <c r="I6" s="7" t="s">
        <v>8</v>
      </c>
      <c r="J6" s="4" t="s">
        <v>9</v>
      </c>
      <c r="K6" s="4" t="s">
        <v>10</v>
      </c>
      <c r="M6" s="17"/>
      <c r="N6" s="17"/>
      <c r="O6" s="17"/>
      <c r="P6" s="17"/>
      <c r="Q6" s="17"/>
      <c r="R6" s="17"/>
      <c r="S6" s="17"/>
    </row>
    <row r="7" spans="1:19" ht="38.25">
      <c r="A7" s="4">
        <v>1</v>
      </c>
      <c r="B7" s="1" t="s">
        <v>12</v>
      </c>
      <c r="C7" s="9">
        <v>25365</v>
      </c>
      <c r="D7" s="9">
        <v>28130</v>
      </c>
      <c r="E7" s="9">
        <v>31308</v>
      </c>
      <c r="F7" s="9">
        <v>34721</v>
      </c>
      <c r="G7" s="9">
        <v>38627</v>
      </c>
      <c r="H7" s="9">
        <v>42841</v>
      </c>
      <c r="I7" s="9">
        <v>47339</v>
      </c>
      <c r="J7" s="9"/>
      <c r="K7" s="9"/>
      <c r="M7" s="14"/>
      <c r="N7" s="14"/>
      <c r="O7" s="14"/>
      <c r="P7" s="14"/>
      <c r="Q7" s="14"/>
      <c r="R7" s="14"/>
      <c r="S7" s="14"/>
    </row>
    <row r="8" spans="1:19">
      <c r="A8" s="4">
        <v>2</v>
      </c>
      <c r="B8" s="1" t="s">
        <v>13</v>
      </c>
      <c r="C8" s="9">
        <v>112</v>
      </c>
      <c r="D8" s="9">
        <v>110.9</v>
      </c>
      <c r="E8" s="9">
        <v>111.3</v>
      </c>
      <c r="F8" s="9">
        <v>110.9</v>
      </c>
      <c r="G8" s="9">
        <v>111.2</v>
      </c>
      <c r="H8" s="9">
        <v>110.9</v>
      </c>
      <c r="I8" s="9">
        <v>110.5</v>
      </c>
      <c r="J8" s="9"/>
      <c r="K8" s="9"/>
      <c r="M8" s="14"/>
      <c r="N8" s="14"/>
      <c r="O8" s="14"/>
      <c r="P8" s="14"/>
      <c r="Q8" s="14"/>
      <c r="R8" s="14"/>
      <c r="S8" s="14"/>
    </row>
    <row r="9" spans="1:19" ht="38.25">
      <c r="A9" s="5">
        <v>3</v>
      </c>
      <c r="B9" s="2" t="s">
        <v>23</v>
      </c>
      <c r="C9" s="9">
        <f>SUM(C10:C11)</f>
        <v>154</v>
      </c>
      <c r="D9" s="9">
        <f t="shared" ref="D9:I9" si="0">SUM(D10:D11)</f>
        <v>159</v>
      </c>
      <c r="E9" s="9">
        <f t="shared" si="0"/>
        <v>159</v>
      </c>
      <c r="F9" s="9">
        <f t="shared" si="0"/>
        <v>159</v>
      </c>
      <c r="G9" s="9">
        <f t="shared" si="0"/>
        <v>159</v>
      </c>
      <c r="H9" s="9">
        <f t="shared" si="0"/>
        <v>159</v>
      </c>
      <c r="I9" s="9">
        <f t="shared" si="0"/>
        <v>159</v>
      </c>
      <c r="J9" s="9"/>
      <c r="K9" s="9"/>
      <c r="M9" s="14"/>
      <c r="N9" s="14"/>
      <c r="O9" s="14"/>
      <c r="P9" s="14"/>
      <c r="Q9" s="14"/>
      <c r="R9" s="14"/>
      <c r="S9" s="14"/>
    </row>
    <row r="10" spans="1:19">
      <c r="A10" s="5"/>
      <c r="B10" s="2" t="s">
        <v>24</v>
      </c>
      <c r="C10" s="9">
        <v>47</v>
      </c>
      <c r="D10" s="9">
        <v>47</v>
      </c>
      <c r="E10" s="9">
        <v>47</v>
      </c>
      <c r="F10" s="9">
        <v>47</v>
      </c>
      <c r="G10" s="9">
        <v>47</v>
      </c>
      <c r="H10" s="9">
        <v>47</v>
      </c>
      <c r="I10" s="9">
        <v>47</v>
      </c>
      <c r="J10" s="9"/>
      <c r="K10" s="9"/>
      <c r="M10" s="14"/>
      <c r="N10" s="14"/>
      <c r="O10" s="14"/>
      <c r="P10" s="14"/>
      <c r="Q10" s="14"/>
      <c r="R10" s="14"/>
      <c r="S10" s="14"/>
    </row>
    <row r="11" spans="1:19">
      <c r="A11" s="5"/>
      <c r="B11" s="2" t="s">
        <v>25</v>
      </c>
      <c r="C11" s="9">
        <v>107</v>
      </c>
      <c r="D11" s="9">
        <v>112</v>
      </c>
      <c r="E11" s="9">
        <v>112</v>
      </c>
      <c r="F11" s="9">
        <v>112</v>
      </c>
      <c r="G11" s="9">
        <v>112</v>
      </c>
      <c r="H11" s="9">
        <v>112</v>
      </c>
      <c r="I11" s="9">
        <v>112</v>
      </c>
      <c r="J11" s="9"/>
      <c r="K11" s="9"/>
    </row>
    <row r="12" spans="1:19" ht="38.25">
      <c r="A12" s="5">
        <v>4</v>
      </c>
      <c r="B12" s="2" t="s">
        <v>21</v>
      </c>
      <c r="C12" s="9">
        <f>C17/12/1.302/C9*1000</f>
        <v>6731.0281884014612</v>
      </c>
      <c r="D12" s="9">
        <f t="shared" ref="D12:I12" si="1">(D13*D10+D14*D11)/D9</f>
        <v>15780.900000000001</v>
      </c>
      <c r="E12" s="9">
        <f t="shared" si="1"/>
        <v>20318.900000000005</v>
      </c>
      <c r="F12" s="9">
        <f t="shared" si="1"/>
        <v>25589.400000000005</v>
      </c>
      <c r="G12" s="9">
        <f t="shared" si="1"/>
        <v>31828.599999999995</v>
      </c>
      <c r="H12" s="9">
        <f t="shared" si="1"/>
        <v>39071</v>
      </c>
      <c r="I12" s="9">
        <f t="shared" si="1"/>
        <v>47339</v>
      </c>
      <c r="J12" s="9"/>
      <c r="K12" s="9"/>
    </row>
    <row r="13" spans="1:19">
      <c r="A13" s="5"/>
      <c r="B13" s="2" t="s">
        <v>26</v>
      </c>
      <c r="C13" s="9">
        <f>C18/12/1.302/C10*1000</f>
        <v>7369.1865215544003</v>
      </c>
      <c r="D13" s="9">
        <v>15780.9</v>
      </c>
      <c r="E13" s="9">
        <v>20318.900000000001</v>
      </c>
      <c r="F13" s="9">
        <v>25589.4</v>
      </c>
      <c r="G13" s="9">
        <v>31828.6</v>
      </c>
      <c r="H13" s="9">
        <v>39071</v>
      </c>
      <c r="I13" s="9">
        <v>47339</v>
      </c>
      <c r="J13" s="9"/>
      <c r="K13" s="9"/>
    </row>
    <row r="14" spans="1:19">
      <c r="A14" s="5"/>
      <c r="B14" s="2" t="s">
        <v>27</v>
      </c>
      <c r="C14" s="9">
        <f>C19/12/1.302/C11*1000</f>
        <v>6450.7156495398885</v>
      </c>
      <c r="D14" s="9">
        <v>15780.9</v>
      </c>
      <c r="E14" s="9">
        <v>20318.900000000001</v>
      </c>
      <c r="F14" s="9">
        <v>25589.4</v>
      </c>
      <c r="G14" s="9">
        <v>31828.6</v>
      </c>
      <c r="H14" s="9">
        <v>39071</v>
      </c>
      <c r="I14" s="9">
        <v>47339</v>
      </c>
      <c r="J14" s="9"/>
      <c r="K14" s="9"/>
    </row>
    <row r="15" spans="1:19">
      <c r="A15" s="5">
        <v>5</v>
      </c>
      <c r="B15" s="2" t="s">
        <v>13</v>
      </c>
      <c r="C15" s="9"/>
      <c r="D15" s="9">
        <f t="shared" ref="D15:I15" si="2">D12/C12*100</f>
        <v>234.45006555154205</v>
      </c>
      <c r="E15" s="9">
        <f t="shared" si="2"/>
        <v>128.7562813274275</v>
      </c>
      <c r="F15" s="9">
        <f t="shared" si="2"/>
        <v>125.93890417296211</v>
      </c>
      <c r="G15" s="9">
        <f t="shared" si="2"/>
        <v>124.38197065972625</v>
      </c>
      <c r="H15" s="9">
        <f t="shared" si="2"/>
        <v>122.75437813790116</v>
      </c>
      <c r="I15" s="9">
        <f t="shared" si="2"/>
        <v>121.16147526298278</v>
      </c>
      <c r="J15" s="9"/>
      <c r="K15" s="9"/>
    </row>
    <row r="16" spans="1:19">
      <c r="A16" s="4">
        <v>6</v>
      </c>
      <c r="B16" s="1" t="s">
        <v>14</v>
      </c>
      <c r="C16" s="9">
        <v>30.2</v>
      </c>
      <c r="D16" s="9">
        <v>30.2</v>
      </c>
      <c r="E16" s="9">
        <v>30.2</v>
      </c>
      <c r="F16" s="9">
        <v>30.2</v>
      </c>
      <c r="G16" s="9">
        <v>30.2</v>
      </c>
      <c r="H16" s="9">
        <v>30.2</v>
      </c>
      <c r="I16" s="9">
        <v>30.2</v>
      </c>
      <c r="J16" s="9"/>
      <c r="K16" s="9"/>
      <c r="M16" s="14"/>
      <c r="N16" s="14"/>
      <c r="O16" s="14"/>
      <c r="P16" s="14"/>
      <c r="Q16" s="14"/>
      <c r="R16" s="14"/>
      <c r="S16" s="14"/>
    </row>
    <row r="17" spans="1:19" ht="38.25">
      <c r="A17" s="6">
        <v>7</v>
      </c>
      <c r="B17" s="3" t="s">
        <v>20</v>
      </c>
      <c r="C17" s="9">
        <f>C18+C19</f>
        <v>16195.5</v>
      </c>
      <c r="D17" s="9">
        <f t="shared" ref="D17:I17" si="3">SUM(D18:D19)</f>
        <v>0</v>
      </c>
      <c r="E17" s="9">
        <f t="shared" si="3"/>
        <v>0</v>
      </c>
      <c r="F17" s="9">
        <f t="shared" si="3"/>
        <v>0</v>
      </c>
      <c r="G17" s="9">
        <f t="shared" si="3"/>
        <v>0</v>
      </c>
      <c r="H17" s="9">
        <f t="shared" si="3"/>
        <v>0</v>
      </c>
      <c r="I17" s="9">
        <f t="shared" si="3"/>
        <v>0</v>
      </c>
      <c r="J17" s="9">
        <f>D17+E17+F17</f>
        <v>0</v>
      </c>
      <c r="K17" s="9">
        <f t="shared" ref="K17:K22" si="4">SUM(D17:I17)</f>
        <v>0</v>
      </c>
      <c r="M17" s="16"/>
      <c r="N17" s="16"/>
      <c r="O17" s="16"/>
      <c r="P17" s="16"/>
      <c r="Q17" s="16"/>
      <c r="R17" s="16"/>
      <c r="S17" s="16"/>
    </row>
    <row r="18" spans="1:19">
      <c r="A18" s="6"/>
      <c r="B18" s="2" t="s">
        <v>28</v>
      </c>
      <c r="C18" s="9">
        <v>5411.4</v>
      </c>
      <c r="D18" s="9">
        <f>ROUND(N18,1)</f>
        <v>0</v>
      </c>
      <c r="E18" s="9">
        <f t="shared" ref="E18:I19" si="5">ROUND(O18,1)</f>
        <v>0</v>
      </c>
      <c r="F18" s="9">
        <f t="shared" si="5"/>
        <v>0</v>
      </c>
      <c r="G18" s="9">
        <f t="shared" si="5"/>
        <v>0</v>
      </c>
      <c r="H18" s="9">
        <f t="shared" si="5"/>
        <v>0</v>
      </c>
      <c r="I18" s="9">
        <f t="shared" si="5"/>
        <v>0</v>
      </c>
      <c r="J18" s="9">
        <f t="shared" ref="J18:J38" si="6">D18+E18+F18</f>
        <v>0</v>
      </c>
      <c r="K18" s="9">
        <f t="shared" si="4"/>
        <v>0</v>
      </c>
      <c r="M18" s="16"/>
      <c r="N18" s="16"/>
      <c r="O18" s="16"/>
      <c r="P18" s="16"/>
      <c r="Q18" s="16"/>
      <c r="R18" s="16"/>
      <c r="S18" s="16"/>
    </row>
    <row r="19" spans="1:19">
      <c r="A19" s="6"/>
      <c r="B19" s="2" t="s">
        <v>29</v>
      </c>
      <c r="C19" s="9">
        <v>10784.1</v>
      </c>
      <c r="D19" s="9">
        <f>ROUND(N19,1)</f>
        <v>0</v>
      </c>
      <c r="E19" s="9">
        <f t="shared" si="5"/>
        <v>0</v>
      </c>
      <c r="F19" s="9">
        <f t="shared" si="5"/>
        <v>0</v>
      </c>
      <c r="G19" s="9">
        <f t="shared" si="5"/>
        <v>0</v>
      </c>
      <c r="H19" s="9">
        <f t="shared" si="5"/>
        <v>0</v>
      </c>
      <c r="I19" s="9">
        <f t="shared" si="5"/>
        <v>0</v>
      </c>
      <c r="J19" s="9">
        <f t="shared" si="6"/>
        <v>0</v>
      </c>
      <c r="K19" s="9">
        <f t="shared" si="4"/>
        <v>0</v>
      </c>
      <c r="M19" s="16"/>
      <c r="N19" s="16"/>
      <c r="O19" s="16"/>
      <c r="P19" s="16"/>
      <c r="Q19" s="16"/>
      <c r="R19" s="16"/>
      <c r="S19" s="16"/>
    </row>
    <row r="20" spans="1:19" ht="63.75">
      <c r="A20" s="4">
        <v>8</v>
      </c>
      <c r="B20" s="1" t="s">
        <v>18</v>
      </c>
      <c r="C20" s="9"/>
      <c r="D20" s="9">
        <f t="shared" ref="D20:I20" si="7">SUM(D21:D22)</f>
        <v>-16195.5</v>
      </c>
      <c r="E20" s="9">
        <f t="shared" si="7"/>
        <v>-16195.5</v>
      </c>
      <c r="F20" s="9">
        <f t="shared" si="7"/>
        <v>-16195.5</v>
      </c>
      <c r="G20" s="9">
        <f t="shared" si="7"/>
        <v>-16195.5</v>
      </c>
      <c r="H20" s="9">
        <f t="shared" si="7"/>
        <v>-16195.5</v>
      </c>
      <c r="I20" s="9">
        <f t="shared" si="7"/>
        <v>-16195.5</v>
      </c>
      <c r="J20" s="9">
        <f t="shared" si="6"/>
        <v>-48586.5</v>
      </c>
      <c r="K20" s="9">
        <f t="shared" si="4"/>
        <v>-97173</v>
      </c>
      <c r="M20" s="14"/>
      <c r="N20" s="14"/>
      <c r="O20" s="14"/>
      <c r="P20" s="14"/>
      <c r="Q20" s="14"/>
      <c r="R20" s="14"/>
      <c r="S20" s="14"/>
    </row>
    <row r="21" spans="1:19">
      <c r="A21" s="4"/>
      <c r="B21" s="2" t="s">
        <v>28</v>
      </c>
      <c r="C21" s="9"/>
      <c r="D21" s="9">
        <f t="shared" ref="D21:I21" si="8">D18-$C$18</f>
        <v>-5411.4</v>
      </c>
      <c r="E21" s="9">
        <f t="shared" si="8"/>
        <v>-5411.4</v>
      </c>
      <c r="F21" s="9">
        <f t="shared" si="8"/>
        <v>-5411.4</v>
      </c>
      <c r="G21" s="9">
        <f t="shared" si="8"/>
        <v>-5411.4</v>
      </c>
      <c r="H21" s="9">
        <f t="shared" si="8"/>
        <v>-5411.4</v>
      </c>
      <c r="I21" s="9">
        <f t="shared" si="8"/>
        <v>-5411.4</v>
      </c>
      <c r="J21" s="9">
        <f t="shared" si="6"/>
        <v>-16234.199999999999</v>
      </c>
      <c r="K21" s="9">
        <f t="shared" si="4"/>
        <v>-32468.400000000001</v>
      </c>
      <c r="M21" s="14"/>
      <c r="N21" s="14"/>
      <c r="O21" s="14"/>
      <c r="P21" s="14"/>
      <c r="Q21" s="14"/>
      <c r="R21" s="14"/>
      <c r="S21" s="14"/>
    </row>
    <row r="22" spans="1:19" ht="17.25" customHeight="1">
      <c r="A22" s="4"/>
      <c r="B22" s="2" t="s">
        <v>29</v>
      </c>
      <c r="C22" s="9"/>
      <c r="D22" s="9">
        <f t="shared" ref="D22:I22" si="9">D19-$C$19</f>
        <v>-10784.1</v>
      </c>
      <c r="E22" s="9">
        <f t="shared" si="9"/>
        <v>-10784.1</v>
      </c>
      <c r="F22" s="9">
        <f t="shared" si="9"/>
        <v>-10784.1</v>
      </c>
      <c r="G22" s="9">
        <f t="shared" si="9"/>
        <v>-10784.1</v>
      </c>
      <c r="H22" s="9">
        <f t="shared" si="9"/>
        <v>-10784.1</v>
      </c>
      <c r="I22" s="9">
        <f t="shared" si="9"/>
        <v>-10784.1</v>
      </c>
      <c r="J22" s="9">
        <f t="shared" si="6"/>
        <v>-32352.300000000003</v>
      </c>
      <c r="K22" s="9">
        <f t="shared" si="4"/>
        <v>-64704.6</v>
      </c>
    </row>
    <row r="23" spans="1:19">
      <c r="A23" s="4"/>
      <c r="B23" s="1" t="s">
        <v>15</v>
      </c>
      <c r="C23" s="9"/>
      <c r="D23" s="9"/>
      <c r="E23" s="9"/>
      <c r="F23" s="9"/>
      <c r="G23" s="9"/>
      <c r="H23" s="9"/>
      <c r="I23" s="9"/>
      <c r="J23" s="9"/>
      <c r="K23" s="9"/>
    </row>
    <row r="24" spans="1:19" ht="38.25">
      <c r="A24" s="4">
        <v>9</v>
      </c>
      <c r="B24" s="1" t="s">
        <v>16</v>
      </c>
      <c r="C24" s="9"/>
      <c r="D24" s="9">
        <f t="shared" ref="D24:I24" si="10">SUM(D25:D26)</f>
        <v>1233.7</v>
      </c>
      <c r="E24" s="9">
        <f t="shared" si="10"/>
        <v>1233.7</v>
      </c>
      <c r="F24" s="9">
        <f t="shared" si="10"/>
        <v>1233.7</v>
      </c>
      <c r="G24" s="9">
        <f t="shared" si="10"/>
        <v>1233.7</v>
      </c>
      <c r="H24" s="9">
        <f t="shared" si="10"/>
        <v>1233.7</v>
      </c>
      <c r="I24" s="9">
        <f t="shared" si="10"/>
        <v>1233.7</v>
      </c>
      <c r="J24" s="9">
        <f t="shared" si="6"/>
        <v>3701.1000000000004</v>
      </c>
      <c r="K24" s="9">
        <f>SUM(D24:I24)</f>
        <v>7402.2</v>
      </c>
    </row>
    <row r="25" spans="1:19">
      <c r="A25" s="4"/>
      <c r="B25" s="2" t="s">
        <v>28</v>
      </c>
      <c r="C25" s="9"/>
      <c r="D25" s="9">
        <v>1233.7</v>
      </c>
      <c r="E25" s="9">
        <v>1233.7</v>
      </c>
      <c r="F25" s="9">
        <v>1233.7</v>
      </c>
      <c r="G25" s="9">
        <v>1233.7</v>
      </c>
      <c r="H25" s="9">
        <v>1233.7</v>
      </c>
      <c r="I25" s="9">
        <v>1233.7</v>
      </c>
      <c r="J25" s="9">
        <f t="shared" si="6"/>
        <v>3701.1000000000004</v>
      </c>
      <c r="K25" s="9">
        <f>SUM(D25:I25)</f>
        <v>7402.2</v>
      </c>
    </row>
    <row r="26" spans="1:19" ht="15" customHeight="1">
      <c r="A26" s="4"/>
      <c r="B26" s="2" t="s">
        <v>29</v>
      </c>
      <c r="C26" s="9"/>
      <c r="D26" s="9">
        <v>0</v>
      </c>
      <c r="E26" s="9">
        <v>0</v>
      </c>
      <c r="F26" s="9">
        <v>0</v>
      </c>
      <c r="G26" s="9">
        <v>0</v>
      </c>
      <c r="H26" s="9">
        <v>0</v>
      </c>
      <c r="I26" s="9">
        <v>0</v>
      </c>
      <c r="J26" s="9">
        <f t="shared" si="6"/>
        <v>0</v>
      </c>
      <c r="K26" s="9">
        <f>SUM(D26:I26)</f>
        <v>0</v>
      </c>
    </row>
    <row r="27" spans="1:19" ht="38.25">
      <c r="A27" s="4">
        <v>10</v>
      </c>
      <c r="B27" s="1" t="s">
        <v>19</v>
      </c>
      <c r="C27" s="9"/>
      <c r="D27" s="9">
        <v>0</v>
      </c>
      <c r="E27" s="9">
        <v>0</v>
      </c>
      <c r="F27" s="9">
        <v>0</v>
      </c>
      <c r="G27" s="9">
        <v>0</v>
      </c>
      <c r="H27" s="9">
        <v>0</v>
      </c>
      <c r="I27" s="9">
        <v>0</v>
      </c>
      <c r="J27" s="9">
        <f t="shared" si="6"/>
        <v>0</v>
      </c>
      <c r="K27" s="9">
        <f t="shared" ref="K27:K38" si="11">SUM(D27:I27)</f>
        <v>0</v>
      </c>
    </row>
    <row r="28" spans="1:19" ht="38.25">
      <c r="A28" s="4">
        <v>11</v>
      </c>
      <c r="B28" s="1" t="s">
        <v>32</v>
      </c>
      <c r="C28" s="9"/>
      <c r="D28" s="9">
        <v>0</v>
      </c>
      <c r="E28" s="9">
        <v>0</v>
      </c>
      <c r="F28" s="9">
        <v>0</v>
      </c>
      <c r="G28" s="9">
        <v>0</v>
      </c>
      <c r="H28" s="9">
        <v>0</v>
      </c>
      <c r="I28" s="9">
        <v>0</v>
      </c>
      <c r="J28" s="9">
        <f t="shared" si="6"/>
        <v>0</v>
      </c>
      <c r="K28" s="9">
        <f t="shared" si="11"/>
        <v>0</v>
      </c>
    </row>
    <row r="29" spans="1:19" ht="63.75">
      <c r="A29" s="4">
        <v>12</v>
      </c>
      <c r="B29" s="1" t="s">
        <v>22</v>
      </c>
      <c r="C29" s="9"/>
      <c r="D29" s="9">
        <f t="shared" ref="D29:I29" si="12">SUM(D30:D31)</f>
        <v>18579.900000000001</v>
      </c>
      <c r="E29" s="9">
        <f t="shared" si="12"/>
        <v>5798.4</v>
      </c>
      <c r="F29" s="9">
        <f t="shared" si="12"/>
        <v>5466.6</v>
      </c>
      <c r="G29" s="9">
        <f t="shared" si="12"/>
        <v>5466.6</v>
      </c>
      <c r="H29" s="9">
        <f t="shared" si="12"/>
        <v>5466.6</v>
      </c>
      <c r="I29" s="9">
        <f t="shared" si="12"/>
        <v>5466.6</v>
      </c>
      <c r="J29" s="9">
        <f t="shared" si="6"/>
        <v>29844.9</v>
      </c>
      <c r="K29" s="9">
        <f t="shared" si="11"/>
        <v>46244.7</v>
      </c>
    </row>
    <row r="30" spans="1:19">
      <c r="A30" s="4"/>
      <c r="B30" s="2" t="s">
        <v>28</v>
      </c>
      <c r="C30" s="9"/>
      <c r="D30" s="9">
        <v>0</v>
      </c>
      <c r="E30" s="9">
        <v>0</v>
      </c>
      <c r="F30" s="9">
        <v>0</v>
      </c>
      <c r="G30" s="9">
        <v>0</v>
      </c>
      <c r="H30" s="9">
        <v>0</v>
      </c>
      <c r="I30" s="9">
        <v>0</v>
      </c>
      <c r="J30" s="9">
        <f t="shared" si="6"/>
        <v>0</v>
      </c>
      <c r="K30" s="9">
        <f t="shared" si="11"/>
        <v>0</v>
      </c>
    </row>
    <row r="31" spans="1:19" ht="15" customHeight="1">
      <c r="A31" s="4"/>
      <c r="B31" s="2" t="s">
        <v>29</v>
      </c>
      <c r="C31" s="9"/>
      <c r="D31" s="9">
        <v>18579.900000000001</v>
      </c>
      <c r="E31" s="9">
        <v>5798.4</v>
      </c>
      <c r="F31" s="9">
        <v>5466.6</v>
      </c>
      <c r="G31" s="9">
        <v>5466.6</v>
      </c>
      <c r="H31" s="9">
        <v>5466.6</v>
      </c>
      <c r="I31" s="9">
        <v>5466.6</v>
      </c>
      <c r="J31" s="9">
        <f t="shared" si="6"/>
        <v>29844.9</v>
      </c>
      <c r="K31" s="9">
        <f t="shared" si="11"/>
        <v>46244.7</v>
      </c>
    </row>
    <row r="32" spans="1:19" ht="51">
      <c r="A32" s="4">
        <v>13</v>
      </c>
      <c r="B32" s="1" t="s">
        <v>31</v>
      </c>
      <c r="C32" s="9"/>
      <c r="D32" s="9">
        <f t="shared" ref="D32:I32" si="13">SUM(D24,D28,D29)</f>
        <v>19813.600000000002</v>
      </c>
      <c r="E32" s="9">
        <f t="shared" si="13"/>
        <v>7032.0999999999995</v>
      </c>
      <c r="F32" s="9">
        <f t="shared" si="13"/>
        <v>6700.3</v>
      </c>
      <c r="G32" s="9">
        <f t="shared" si="13"/>
        <v>6700.3</v>
      </c>
      <c r="H32" s="9">
        <f t="shared" si="13"/>
        <v>6700.3</v>
      </c>
      <c r="I32" s="9">
        <f t="shared" si="13"/>
        <v>6700.3</v>
      </c>
      <c r="J32" s="9">
        <f t="shared" si="6"/>
        <v>33546</v>
      </c>
      <c r="K32" s="9">
        <f t="shared" si="11"/>
        <v>53646.900000000009</v>
      </c>
      <c r="L32" s="14"/>
      <c r="M32" s="14"/>
      <c r="N32" s="14"/>
      <c r="O32" s="14"/>
      <c r="P32" s="14"/>
      <c r="Q32" s="14"/>
      <c r="R32" s="14"/>
      <c r="S32" s="14"/>
    </row>
    <row r="33" spans="1:19">
      <c r="A33" s="4"/>
      <c r="B33" s="2" t="s">
        <v>28</v>
      </c>
      <c r="C33" s="9"/>
      <c r="D33" s="9">
        <f t="shared" ref="D33:I33" si="14">SUM(D30,D25)</f>
        <v>1233.7</v>
      </c>
      <c r="E33" s="9">
        <f t="shared" si="14"/>
        <v>1233.7</v>
      </c>
      <c r="F33" s="9">
        <f t="shared" si="14"/>
        <v>1233.7</v>
      </c>
      <c r="G33" s="9">
        <f t="shared" si="14"/>
        <v>1233.7</v>
      </c>
      <c r="H33" s="9">
        <f t="shared" si="14"/>
        <v>1233.7</v>
      </c>
      <c r="I33" s="9">
        <f t="shared" si="14"/>
        <v>1233.7</v>
      </c>
      <c r="J33" s="9">
        <f t="shared" si="6"/>
        <v>3701.1000000000004</v>
      </c>
      <c r="K33" s="9">
        <f t="shared" si="11"/>
        <v>7402.2</v>
      </c>
      <c r="L33" s="14"/>
      <c r="M33" s="14"/>
      <c r="N33" s="14"/>
      <c r="O33" s="14"/>
      <c r="P33" s="14"/>
      <c r="Q33" s="14"/>
      <c r="R33" s="14"/>
      <c r="S33" s="14"/>
    </row>
    <row r="34" spans="1:19" ht="15" customHeight="1">
      <c r="A34" s="4"/>
      <c r="B34" s="2" t="s">
        <v>29</v>
      </c>
      <c r="C34" s="9"/>
      <c r="D34" s="9">
        <f t="shared" ref="D34:I34" si="15">SUM(D26,D31)</f>
        <v>18579.900000000001</v>
      </c>
      <c r="E34" s="9">
        <f t="shared" si="15"/>
        <v>5798.4</v>
      </c>
      <c r="F34" s="9">
        <f t="shared" si="15"/>
        <v>5466.6</v>
      </c>
      <c r="G34" s="9">
        <f t="shared" si="15"/>
        <v>5466.6</v>
      </c>
      <c r="H34" s="9">
        <f t="shared" si="15"/>
        <v>5466.6</v>
      </c>
      <c r="I34" s="9">
        <f t="shared" si="15"/>
        <v>5466.6</v>
      </c>
      <c r="J34" s="9">
        <f t="shared" si="6"/>
        <v>29844.9</v>
      </c>
      <c r="K34" s="9">
        <f t="shared" si="11"/>
        <v>46244.7</v>
      </c>
      <c r="L34" s="14"/>
      <c r="M34" s="14"/>
      <c r="N34" s="14"/>
      <c r="O34" s="14"/>
      <c r="P34" s="14"/>
      <c r="Q34" s="14"/>
      <c r="R34" s="14"/>
      <c r="S34" s="14"/>
    </row>
    <row r="35" spans="1:19" ht="51">
      <c r="A35" s="4">
        <v>14</v>
      </c>
      <c r="B35" s="1" t="s">
        <v>30</v>
      </c>
      <c r="C35" s="9"/>
      <c r="D35" s="9">
        <f t="shared" ref="D35:I37" si="16">D20-D32</f>
        <v>-36009.100000000006</v>
      </c>
      <c r="E35" s="9">
        <f t="shared" si="16"/>
        <v>-23227.599999999999</v>
      </c>
      <c r="F35" s="9">
        <f t="shared" si="16"/>
        <v>-22895.8</v>
      </c>
      <c r="G35" s="9">
        <f t="shared" si="16"/>
        <v>-22895.8</v>
      </c>
      <c r="H35" s="9">
        <f t="shared" si="16"/>
        <v>-22895.8</v>
      </c>
      <c r="I35" s="9">
        <f t="shared" si="16"/>
        <v>-22895.8</v>
      </c>
      <c r="J35" s="9">
        <f t="shared" si="6"/>
        <v>-82132.5</v>
      </c>
      <c r="K35" s="9">
        <f t="shared" si="11"/>
        <v>-150819.9</v>
      </c>
      <c r="L35" s="14"/>
      <c r="M35" s="15"/>
      <c r="N35" s="16"/>
      <c r="O35" s="16"/>
      <c r="P35" s="16"/>
      <c r="Q35" s="16"/>
      <c r="R35" s="16"/>
      <c r="S35" s="16"/>
    </row>
    <row r="36" spans="1:19">
      <c r="A36" s="4"/>
      <c r="B36" s="2" t="s">
        <v>28</v>
      </c>
      <c r="C36" s="9"/>
      <c r="D36" s="9">
        <f t="shared" si="16"/>
        <v>-6645.0999999999995</v>
      </c>
      <c r="E36" s="9">
        <f t="shared" si="16"/>
        <v>-6645.0999999999995</v>
      </c>
      <c r="F36" s="9">
        <f t="shared" si="16"/>
        <v>-6645.0999999999995</v>
      </c>
      <c r="G36" s="9">
        <f t="shared" si="16"/>
        <v>-6645.0999999999995</v>
      </c>
      <c r="H36" s="9">
        <f t="shared" si="16"/>
        <v>-6645.0999999999995</v>
      </c>
      <c r="I36" s="9">
        <f t="shared" si="16"/>
        <v>-6645.0999999999995</v>
      </c>
      <c r="J36" s="9">
        <f t="shared" si="6"/>
        <v>-19935.3</v>
      </c>
      <c r="K36" s="9">
        <f t="shared" si="11"/>
        <v>-39870.6</v>
      </c>
      <c r="L36" s="14"/>
      <c r="M36" s="14"/>
      <c r="N36" s="14"/>
      <c r="O36" s="14"/>
      <c r="P36" s="14"/>
      <c r="Q36" s="14"/>
      <c r="R36" s="14"/>
      <c r="S36" s="14"/>
    </row>
    <row r="37" spans="1:19" ht="15" customHeight="1">
      <c r="A37" s="4"/>
      <c r="B37" s="2" t="s">
        <v>29</v>
      </c>
      <c r="C37" s="9"/>
      <c r="D37" s="9">
        <f t="shared" si="16"/>
        <v>-29364</v>
      </c>
      <c r="E37" s="9">
        <f t="shared" si="16"/>
        <v>-16582.5</v>
      </c>
      <c r="F37" s="9">
        <f t="shared" si="16"/>
        <v>-16250.7</v>
      </c>
      <c r="G37" s="9">
        <f t="shared" si="16"/>
        <v>-16250.7</v>
      </c>
      <c r="H37" s="9">
        <f t="shared" si="16"/>
        <v>-16250.7</v>
      </c>
      <c r="I37" s="9">
        <f t="shared" si="16"/>
        <v>-16250.7</v>
      </c>
      <c r="J37" s="9">
        <f t="shared" si="6"/>
        <v>-62197.2</v>
      </c>
      <c r="K37" s="9">
        <f t="shared" si="11"/>
        <v>-110949.29999999999</v>
      </c>
      <c r="L37" s="14"/>
      <c r="M37" s="14"/>
      <c r="N37" s="14"/>
      <c r="O37" s="14"/>
      <c r="P37" s="14"/>
      <c r="Q37" s="14"/>
      <c r="R37" s="14"/>
      <c r="S37" s="14"/>
    </row>
    <row r="38" spans="1:19" ht="51">
      <c r="A38" s="4">
        <v>15</v>
      </c>
      <c r="B38" s="1" t="s">
        <v>17</v>
      </c>
      <c r="C38" s="9"/>
      <c r="D38" s="9">
        <v>0</v>
      </c>
      <c r="E38" s="9">
        <v>0</v>
      </c>
      <c r="F38" s="9">
        <v>0</v>
      </c>
      <c r="G38" s="9">
        <v>0</v>
      </c>
      <c r="H38" s="9">
        <v>0</v>
      </c>
      <c r="I38" s="9">
        <v>0</v>
      </c>
      <c r="J38" s="9">
        <f t="shared" si="6"/>
        <v>0</v>
      </c>
      <c r="K38" s="9">
        <f t="shared" si="11"/>
        <v>0</v>
      </c>
      <c r="L38" s="14"/>
      <c r="M38" s="14"/>
      <c r="N38" s="14"/>
      <c r="O38" s="14"/>
      <c r="P38" s="14"/>
      <c r="Q38" s="14"/>
      <c r="R38" s="14"/>
      <c r="S38" s="14"/>
    </row>
  </sheetData>
  <mergeCells count="3">
    <mergeCell ref="H1:K1"/>
    <mergeCell ref="A3:K3"/>
    <mergeCell ref="A5:K5"/>
  </mergeCells>
  <phoneticPr fontId="3" type="noConversion"/>
  <pageMargins left="0.70866141732283472" right="0.70866141732283472" top="0.74803149606299213" bottom="0.74803149606299213" header="0.31496062992125984" footer="0.31496062992125984"/>
  <pageSetup paperSize="9" scale="6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2013-05-20T08:40:52Z</dcterms:modified>
</cp:coreProperties>
</file>